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6\"/>
    </mc:Choice>
  </mc:AlternateContent>
  <xr:revisionPtr revIDLastSave="0" documentId="13_ncr:1_{05A0A6EE-27E6-4C07-803A-7AF2FA83B89F}" xr6:coauthVersionLast="47" xr6:coauthVersionMax="47" xr10:uidLastSave="{00000000-0000-0000-0000-000000000000}"/>
  <bookViews>
    <workbookView xWindow="-120" yWindow="-120" windowWidth="16440" windowHeight="28440" activeTab="1" xr2:uid="{00000000-000D-0000-FFFF-FFFF00000000}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세입명세서!$A$6:$G$28</definedName>
    <definedName name="_xlnm._FilterDatabase" localSheetId="1" hidden="1">세출명세서!$A$6:$G$38</definedName>
    <definedName name="_xlnm.Print_Titles" localSheetId="1">세출명세서!$1:$6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1" l="1"/>
  <c r="F10" i="10" l="1"/>
  <c r="E11" i="10"/>
  <c r="D11" i="10"/>
  <c r="D36" i="11" l="1"/>
  <c r="D37" i="11" s="1"/>
  <c r="D32" i="11"/>
  <c r="D33" i="11" s="1"/>
  <c r="D27" i="11"/>
  <c r="D28" i="11" s="1"/>
  <c r="D22" i="11"/>
  <c r="D15" i="11"/>
  <c r="D12" i="11"/>
  <c r="D23" i="11" l="1"/>
  <c r="D38" i="11" s="1"/>
  <c r="D26" i="10"/>
  <c r="D27" i="10" s="1"/>
  <c r="D22" i="10"/>
  <c r="D23" i="10" s="1"/>
  <c r="D18" i="10"/>
  <c r="D19" i="10" s="1"/>
  <c r="D14" i="10"/>
  <c r="D15" i="10" s="1"/>
  <c r="D12" i="10"/>
  <c r="A2" i="11"/>
  <c r="D28" i="10" l="1"/>
  <c r="F20" i="10"/>
  <c r="F17" i="10"/>
  <c r="F16" i="10"/>
  <c r="F13" i="10"/>
  <c r="F18" i="10" l="1"/>
  <c r="F19" i="10" s="1"/>
  <c r="F14" i="10"/>
  <c r="F15" i="10" s="1"/>
  <c r="E22" i="10" l="1"/>
  <c r="E23" i="10" s="1"/>
  <c r="E14" i="10"/>
  <c r="E15" i="10" s="1"/>
  <c r="E18" i="10"/>
  <c r="E19" i="10" s="1"/>
  <c r="E26" i="10"/>
  <c r="E27" i="10" s="1"/>
  <c r="E12" i="10"/>
  <c r="E28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38" i="11" l="1"/>
  <c r="F8" i="10" l="1"/>
  <c r="F9" i="10"/>
  <c r="F7" i="10"/>
  <c r="F25" i="10"/>
  <c r="F24" i="10"/>
  <c r="F21" i="10"/>
  <c r="F22" i="10" s="1"/>
  <c r="F23" i="10" s="1"/>
  <c r="F11" i="10" l="1"/>
  <c r="F12" i="10" s="1"/>
  <c r="F28" i="10" s="1"/>
  <c r="F26" i="10"/>
  <c r="F27" i="10" s="1"/>
  <c r="F30" i="11" l="1"/>
  <c r="F31" i="11"/>
  <c r="F29" i="11"/>
  <c r="F35" i="11"/>
  <c r="F36" i="11" s="1"/>
  <c r="F37" i="11" s="1"/>
  <c r="F32" i="11" l="1"/>
  <c r="F33" i="11" s="1"/>
  <c r="F10" i="11"/>
  <c r="F11" i="11"/>
  <c r="F8" i="11"/>
  <c r="F9" i="11"/>
  <c r="F14" i="11" l="1"/>
  <c r="F13" i="11"/>
  <c r="F19" i="11"/>
  <c r="F20" i="11"/>
  <c r="F21" i="11"/>
  <c r="F17" i="11"/>
  <c r="F16" i="11"/>
  <c r="F18" i="11"/>
  <c r="F15" i="11" l="1"/>
  <c r="F22" i="11"/>
  <c r="F25" i="11"/>
  <c r="F26" i="11"/>
  <c r="F24" i="11"/>
  <c r="F27" i="11" l="1"/>
  <c r="F28" i="11" s="1"/>
  <c r="F7" i="11"/>
  <c r="F12" i="11" s="1"/>
  <c r="F23" i="11" s="1"/>
  <c r="F38" i="11" l="1"/>
</calcChain>
</file>

<file path=xl/sharedStrings.xml><?xml version="1.0" encoding="utf-8"?>
<sst xmlns="http://schemas.openxmlformats.org/spreadsheetml/2006/main" count="114" uniqueCount="82">
  <si>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</si>
  <si>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</si>
  <si>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</si>
  <si>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</si>
  <si>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</si>
  <si>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</si>
  <si>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</si>
  <si>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</si>
  <si>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</si>
  <si>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</si>
  <si>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</si>
  <si>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</si>
  <si>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</si>
  <si>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</si>
  <si>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</si>
  <si>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</si>
  <si>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</si>
  <si>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</si>
  <si>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</si>
  <si>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</si>
  <si>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</si>
  <si>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</si>
  <si>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</si>
  <si>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</si>
  <si>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</si>
  <si>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</si>
  <si>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</si>
  <si>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</si>
  <si>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</si>
  <si>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</si>
  <si>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</si>
  <si>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</si>
  <si>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</si>
  <si>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</si>
  <si>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</si>
  <si>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</si>
  <si>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</si>
  <si>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</si>
  <si>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</si>
  <si>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</si>
  <si>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</si>
  <si>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</si>
  <si>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</si>
  <si>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</si>
  <si>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</si>
  <si>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</si>
  <si>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</si>
  <si>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</si>
  <si>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</si>
  <si>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</si>
  <si>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</si>
  <si>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</si>
  <si>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</si>
  <si>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</si>
  <si>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</si>
  <si>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</si>
  <si>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</si>
  <si>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</si>
  <si>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</si>
  <si>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</si>
  <si>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</si>
  <si>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</si>
  <si>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</si>
  <si>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</si>
  <si>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</si>
  <si>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전년도
예산액</t>
    <phoneticPr fontId="2" type="noConversion"/>
  </si>
  <si>
    <t>법인전출금</t>
    <phoneticPr fontId="2" type="noConversion"/>
  </si>
  <si>
    <t>운영지원사업 외 10개 사업</t>
    <phoneticPr fontId="2" type="noConversion"/>
  </si>
  <si>
    <t>운영지원사업</t>
    <phoneticPr fontId="2" type="noConversion"/>
  </si>
  <si>
    <t>후원금사업</t>
    <phoneticPr fontId="2" type="noConversion"/>
  </si>
  <si>
    <t>운영지원사업 외 7개 사업</t>
    <phoneticPr fontId="2" type="noConversion"/>
  </si>
  <si>
    <t>운영지원사업 외 27개 사업</t>
    <phoneticPr fontId="2" type="noConversion"/>
  </si>
  <si>
    <t>운영지원사업, 공동육아나눔터</t>
    <phoneticPr fontId="2" type="noConversion"/>
  </si>
  <si>
    <t>(단위: 원)</t>
    <phoneticPr fontId="2" type="noConversion"/>
  </si>
  <si>
    <t>기타보조금</t>
    <phoneticPr fontId="2" type="noConversion"/>
  </si>
  <si>
    <t>운영지원사업 외 15개 사업</t>
    <phoneticPr fontId="2" type="noConversion"/>
  </si>
  <si>
    <t>운영지원사업 외 20개 사업</t>
    <phoneticPr fontId="2" type="noConversion"/>
  </si>
  <si>
    <t>운영지원사업 외 5개 사업</t>
    <phoneticPr fontId="2" type="noConversion"/>
  </si>
  <si>
    <t>운영지원사업 외 6개 사업</t>
    <phoneticPr fontId="2" type="noConversion"/>
  </si>
  <si>
    <t>아이돌봄 지원사업, 법인전출금</t>
    <phoneticPr fontId="2" type="noConversion"/>
  </si>
  <si>
    <t>운영지원사업 외 2개 사업</t>
    <phoneticPr fontId="2" type="noConversion"/>
  </si>
  <si>
    <t>운영지원사업 외 9개 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</si>
</sst>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(예상) 후원금 사업비 &quot;###,###&quot;원 &quot;"/>
    <numFmt numFmtId="190" formatCode="&quot;(예상) 이자수입 &quot;###,###&quot;원 &quot;"/>
    <numFmt numFmtId="191" formatCode="&quot;(예상) &quot;###,###&quot; &quot;"/>
    <numFmt numFmtId="192" formatCode="&quot;공동육아나눔터 리모델링 &quot;###,###&quot;원 &quot;"/>
    <numFmt numFmtId="193" formatCode="####&quot;년도 남원시가족센터 세입〮세출명세서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91" fontId="16" fillId="0" borderId="5" xfId="1" applyNumberFormat="1" applyFont="1" applyBorder="1">
      <alignment vertical="center"/>
    </xf>
    <xf numFmtId="191" fontId="16" fillId="0" borderId="5" xfId="1" applyNumberFormat="1" applyFont="1" applyBorder="1" applyAlignment="1">
      <alignment vertical="center"/>
    </xf>
    <xf numFmtId="19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vertical="center"/>
    </xf>
    <xf numFmtId="186" fontId="9" fillId="0" borderId="19" xfId="1" applyNumberFormat="1" applyFont="1" applyBorder="1" applyAlignment="1">
      <alignment horizontal="right" vertical="center"/>
    </xf>
    <xf numFmtId="41" fontId="16" fillId="0" borderId="5" xfId="1" applyFont="1" applyBorder="1" applyAlignment="1">
      <alignment vertical="center"/>
    </xf>
    <xf numFmtId="41" fontId="18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193" fontId="7" fillId="0" borderId="0" xfId="1" applyNumberFormat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6" fillId="0" borderId="5" xfId="1" applyNumberFormat="1" applyFont="1" applyBorder="1">
      <alignment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zoomScale="85" zoomScaleNormal="85" workbookViewId="0">
      <selection activeCell="E10" sqref="E1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1">
        <v>2026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44</v>
      </c>
      <c r="B4" s="58"/>
      <c r="C4" s="15"/>
      <c r="D4" s="15"/>
      <c r="E4" s="16"/>
      <c r="F4" s="15"/>
      <c r="G4" s="5" t="s">
        <v>73</v>
      </c>
    </row>
    <row r="5" spans="1:7" s="4" customFormat="1" ht="39.950000000000003" customHeight="1" x14ac:dyDescent="0.3">
      <c r="A5" s="52" t="s">
        <v>0</v>
      </c>
      <c r="B5" s="53"/>
      <c r="C5" s="53"/>
      <c r="D5" s="54" t="s">
        <v>65</v>
      </c>
      <c r="E5" s="54" t="s">
        <v>63</v>
      </c>
      <c r="F5" s="53" t="s">
        <v>62</v>
      </c>
      <c r="G5" s="56" t="s">
        <v>64</v>
      </c>
    </row>
    <row r="6" spans="1:7" s="4" customFormat="1" ht="39.950000000000003" customHeight="1" thickBot="1" x14ac:dyDescent="0.35">
      <c r="A6" s="12" t="s">
        <v>2</v>
      </c>
      <c r="B6" s="35" t="s">
        <v>3</v>
      </c>
      <c r="C6" s="35" t="s">
        <v>4</v>
      </c>
      <c r="D6" s="55"/>
      <c r="E6" s="55"/>
      <c r="F6" s="55"/>
      <c r="G6" s="57"/>
    </row>
    <row r="7" spans="1:7" s="4" customFormat="1" ht="39.950000000000003" customHeight="1" thickTop="1" x14ac:dyDescent="0.3">
      <c r="A7" s="59" t="s">
        <v>49</v>
      </c>
      <c r="B7" s="62" t="s">
        <v>48</v>
      </c>
      <c r="C7" s="40" t="s">
        <v>5</v>
      </c>
      <c r="D7" s="41">
        <v>2577891000</v>
      </c>
      <c r="E7" s="41">
        <v>3096583000</v>
      </c>
      <c r="F7" s="41">
        <f>E7-D7</f>
        <v>518692000</v>
      </c>
      <c r="G7" s="42" t="s">
        <v>70</v>
      </c>
    </row>
    <row r="8" spans="1:7" s="4" customFormat="1" ht="39.950000000000003" customHeight="1" x14ac:dyDescent="0.3">
      <c r="A8" s="60"/>
      <c r="B8" s="63"/>
      <c r="C8" s="38" t="s">
        <v>6</v>
      </c>
      <c r="D8" s="8">
        <v>648204000</v>
      </c>
      <c r="E8" s="8">
        <v>656044000</v>
      </c>
      <c r="F8" s="8">
        <f t="shared" ref="F8:F10" si="0">E8-D8</f>
        <v>7840000</v>
      </c>
      <c r="G8" s="43" t="s">
        <v>75</v>
      </c>
    </row>
    <row r="9" spans="1:7" s="4" customFormat="1" ht="39.950000000000003" customHeight="1" x14ac:dyDescent="0.3">
      <c r="A9" s="60"/>
      <c r="B9" s="63"/>
      <c r="C9" s="38" t="s">
        <v>13</v>
      </c>
      <c r="D9" s="8">
        <v>2013289000</v>
      </c>
      <c r="E9" s="8">
        <v>2350877000</v>
      </c>
      <c r="F9" s="8">
        <f t="shared" si="0"/>
        <v>337588000</v>
      </c>
      <c r="G9" s="43" t="s">
        <v>71</v>
      </c>
    </row>
    <row r="10" spans="1:7" s="4" customFormat="1" ht="39.950000000000003" customHeight="1" x14ac:dyDescent="0.3">
      <c r="A10" s="60"/>
      <c r="B10" s="63"/>
      <c r="C10" s="38" t="s">
        <v>74</v>
      </c>
      <c r="D10" s="8">
        <v>32800000</v>
      </c>
      <c r="E10" s="8">
        <v>0</v>
      </c>
      <c r="F10" s="8">
        <f t="shared" si="0"/>
        <v>-32800000</v>
      </c>
      <c r="G10" s="43"/>
    </row>
    <row r="11" spans="1:7" s="4" customFormat="1" ht="39.950000000000003" customHeight="1" x14ac:dyDescent="0.3">
      <c r="A11" s="60"/>
      <c r="B11" s="63"/>
      <c r="C11" s="18" t="s">
        <v>55</v>
      </c>
      <c r="D11" s="10">
        <f>SUM(D7:D10)</f>
        <v>5272184000</v>
      </c>
      <c r="E11" s="10">
        <f t="shared" ref="E11:F11" si="1">SUM(E7:E10)</f>
        <v>6103504000</v>
      </c>
      <c r="F11" s="10">
        <f t="shared" si="1"/>
        <v>831320000</v>
      </c>
      <c r="G11" s="11"/>
    </row>
    <row r="12" spans="1:7" s="4" customFormat="1" ht="39.950000000000003" customHeight="1" x14ac:dyDescent="0.3">
      <c r="A12" s="60"/>
      <c r="B12" s="61" t="s">
        <v>37</v>
      </c>
      <c r="C12" s="61"/>
      <c r="D12" s="7">
        <f>SUM(D11)</f>
        <v>5272184000</v>
      </c>
      <c r="E12" s="7">
        <f>SUM(E11)</f>
        <v>6103504000</v>
      </c>
      <c r="F12" s="7">
        <f>SUM(F11)</f>
        <v>831320000</v>
      </c>
      <c r="G12" s="11"/>
    </row>
    <row r="13" spans="1:7" s="4" customFormat="1" ht="39.950000000000003" customHeight="1" x14ac:dyDescent="0.3">
      <c r="A13" s="60" t="s">
        <v>8</v>
      </c>
      <c r="B13" s="63" t="s">
        <v>9</v>
      </c>
      <c r="C13" s="38" t="s">
        <v>10</v>
      </c>
      <c r="D13" s="8">
        <v>26300000</v>
      </c>
      <c r="E13" s="8">
        <v>23921000</v>
      </c>
      <c r="F13" s="8">
        <f>E13-D13</f>
        <v>-2379000</v>
      </c>
      <c r="G13" s="19"/>
    </row>
    <row r="14" spans="1:7" s="4" customFormat="1" ht="39.950000000000003" customHeight="1" x14ac:dyDescent="0.3">
      <c r="A14" s="60"/>
      <c r="B14" s="63"/>
      <c r="C14" s="18" t="s">
        <v>55</v>
      </c>
      <c r="D14" s="10">
        <f>SUM(D13)</f>
        <v>26300000</v>
      </c>
      <c r="E14" s="10">
        <f>SUM(E13)</f>
        <v>23921000</v>
      </c>
      <c r="F14" s="10">
        <f t="shared" ref="F14" si="2">SUM(F13)</f>
        <v>-2379000</v>
      </c>
      <c r="G14" s="11"/>
    </row>
    <row r="15" spans="1:7" s="4" customFormat="1" ht="39.950000000000003" customHeight="1" x14ac:dyDescent="0.3">
      <c r="A15" s="60"/>
      <c r="B15" s="61" t="s">
        <v>37</v>
      </c>
      <c r="C15" s="61"/>
      <c r="D15" s="50">
        <f t="shared" ref="D15:E15" si="3">SUM(D14)</f>
        <v>26300000</v>
      </c>
      <c r="E15" s="7">
        <f t="shared" si="3"/>
        <v>23921000</v>
      </c>
      <c r="F15" s="7">
        <f t="shared" ref="F15" si="4">SUM(F14)</f>
        <v>-2379000</v>
      </c>
      <c r="G15" s="11"/>
    </row>
    <row r="16" spans="1:7" s="4" customFormat="1" ht="39.950000000000003" customHeight="1" x14ac:dyDescent="0.3">
      <c r="A16" s="64" t="s">
        <v>50</v>
      </c>
      <c r="B16" s="65" t="s">
        <v>51</v>
      </c>
      <c r="C16" s="38" t="s">
        <v>11</v>
      </c>
      <c r="D16" s="75">
        <v>15896000</v>
      </c>
      <c r="E16" s="32">
        <v>12000000</v>
      </c>
      <c r="F16" s="8">
        <f t="shared" ref="F16:F17" si="5">E16-D16</f>
        <v>-3896000</v>
      </c>
      <c r="G16" s="20"/>
    </row>
    <row r="17" spans="1:7" s="4" customFormat="1" ht="39.950000000000003" customHeight="1" x14ac:dyDescent="0.3">
      <c r="A17" s="60"/>
      <c r="B17" s="63"/>
      <c r="C17" s="38" t="s">
        <v>12</v>
      </c>
      <c r="D17" s="75">
        <v>7075000</v>
      </c>
      <c r="E17" s="32">
        <v>7000000</v>
      </c>
      <c r="F17" s="8">
        <f t="shared" si="5"/>
        <v>-75000</v>
      </c>
      <c r="G17" s="21"/>
    </row>
    <row r="18" spans="1:7" s="4" customFormat="1" ht="39.950000000000003" customHeight="1" x14ac:dyDescent="0.3">
      <c r="A18" s="60"/>
      <c r="B18" s="63"/>
      <c r="C18" s="18" t="s">
        <v>55</v>
      </c>
      <c r="D18" s="10">
        <f>SUM(D16:D17)</f>
        <v>22971000</v>
      </c>
      <c r="E18" s="10">
        <f>SUM(E16:E17)</f>
        <v>19000000</v>
      </c>
      <c r="F18" s="10">
        <f>SUM(F16:F17)</f>
        <v>-3971000</v>
      </c>
      <c r="G18" s="11"/>
    </row>
    <row r="19" spans="1:7" s="4" customFormat="1" ht="39.950000000000003" customHeight="1" x14ac:dyDescent="0.3">
      <c r="A19" s="60"/>
      <c r="B19" s="61" t="s">
        <v>37</v>
      </c>
      <c r="C19" s="61"/>
      <c r="D19" s="7">
        <f>SUM(D18)</f>
        <v>22971000</v>
      </c>
      <c r="E19" s="7">
        <f>SUM(E18)</f>
        <v>19000000</v>
      </c>
      <c r="F19" s="7">
        <f>SUM(F18)</f>
        <v>-3971000</v>
      </c>
      <c r="G19" s="11"/>
    </row>
    <row r="20" spans="1:7" s="4" customFormat="1" ht="39.950000000000003" customHeight="1" x14ac:dyDescent="0.3">
      <c r="A20" s="68" t="s">
        <v>1</v>
      </c>
      <c r="B20" s="69" t="s">
        <v>1</v>
      </c>
      <c r="C20" s="39" t="s">
        <v>40</v>
      </c>
      <c r="D20" s="8">
        <v>0</v>
      </c>
      <c r="E20" s="8">
        <v>1079000</v>
      </c>
      <c r="F20" s="8">
        <f t="shared" ref="F20:F21" si="6">E20-D20</f>
        <v>1079000</v>
      </c>
      <c r="G20" s="22"/>
    </row>
    <row r="21" spans="1:7" s="4" customFormat="1" ht="39.950000000000003" customHeight="1" x14ac:dyDescent="0.3">
      <c r="A21" s="68"/>
      <c r="B21" s="69"/>
      <c r="C21" s="39" t="s">
        <v>41</v>
      </c>
      <c r="D21" s="48">
        <v>1849717</v>
      </c>
      <c r="E21" s="8">
        <v>1036797</v>
      </c>
      <c r="F21" s="8">
        <f t="shared" si="6"/>
        <v>-812920</v>
      </c>
      <c r="G21" s="23"/>
    </row>
    <row r="22" spans="1:7" s="4" customFormat="1" ht="39.950000000000003" customHeight="1" x14ac:dyDescent="0.3">
      <c r="A22" s="68"/>
      <c r="B22" s="69"/>
      <c r="C22" s="18" t="s">
        <v>55</v>
      </c>
      <c r="D22" s="49">
        <f>SUM(D20:D21)</f>
        <v>1849717</v>
      </c>
      <c r="E22" s="10">
        <f>SUM(E20:E21)</f>
        <v>2115797</v>
      </c>
      <c r="F22" s="10">
        <f>SUM(F20:F21)</f>
        <v>266080</v>
      </c>
      <c r="G22" s="11"/>
    </row>
    <row r="23" spans="1:7" s="4" customFormat="1" ht="39.950000000000003" customHeight="1" x14ac:dyDescent="0.3">
      <c r="A23" s="68"/>
      <c r="B23" s="61" t="s">
        <v>37</v>
      </c>
      <c r="C23" s="61"/>
      <c r="D23" s="50">
        <f>SUM(D22)</f>
        <v>1849717</v>
      </c>
      <c r="E23" s="7">
        <f>SUM(E22)</f>
        <v>2115797</v>
      </c>
      <c r="F23" s="7">
        <f>SUM(F22)</f>
        <v>266080</v>
      </c>
      <c r="G23" s="11"/>
    </row>
    <row r="24" spans="1:7" s="4" customFormat="1" ht="39.950000000000003" customHeight="1" x14ac:dyDescent="0.3">
      <c r="A24" s="68" t="s">
        <v>7</v>
      </c>
      <c r="B24" s="69" t="s">
        <v>7</v>
      </c>
      <c r="C24" s="39" t="s">
        <v>42</v>
      </c>
      <c r="D24" s="32">
        <v>67000</v>
      </c>
      <c r="E24" s="32">
        <v>67000</v>
      </c>
      <c r="F24" s="8">
        <f>E24-D24</f>
        <v>0</v>
      </c>
      <c r="G24" s="24"/>
    </row>
    <row r="25" spans="1:7" s="4" customFormat="1" ht="39.950000000000003" customHeight="1" x14ac:dyDescent="0.3">
      <c r="A25" s="68"/>
      <c r="B25" s="69"/>
      <c r="C25" s="39" t="s">
        <v>43</v>
      </c>
      <c r="D25" s="32">
        <v>950</v>
      </c>
      <c r="E25" s="32">
        <v>950</v>
      </c>
      <c r="F25" s="8">
        <f>E25-D25</f>
        <v>0</v>
      </c>
      <c r="G25" s="25"/>
    </row>
    <row r="26" spans="1:7" s="4" customFormat="1" ht="39.950000000000003" customHeight="1" x14ac:dyDescent="0.3">
      <c r="A26" s="68"/>
      <c r="B26" s="69"/>
      <c r="C26" s="18" t="s">
        <v>55</v>
      </c>
      <c r="D26" s="10">
        <f>SUM(D24:D25)</f>
        <v>67950</v>
      </c>
      <c r="E26" s="10">
        <f>SUM(E24:E25)</f>
        <v>67950</v>
      </c>
      <c r="F26" s="10">
        <f>SUM(F24:F25)</f>
        <v>0</v>
      </c>
      <c r="G26" s="11"/>
    </row>
    <row r="27" spans="1:7" s="4" customFormat="1" ht="39.950000000000003" customHeight="1" x14ac:dyDescent="0.3">
      <c r="A27" s="68"/>
      <c r="B27" s="61" t="s">
        <v>37</v>
      </c>
      <c r="C27" s="61"/>
      <c r="D27" s="7">
        <f>SUM(D26)</f>
        <v>67950</v>
      </c>
      <c r="E27" s="7">
        <f>SUM(E26)</f>
        <v>67950</v>
      </c>
      <c r="F27" s="7">
        <f>SUM(F26)</f>
        <v>0</v>
      </c>
      <c r="G27" s="11"/>
    </row>
    <row r="28" spans="1:7" s="4" customFormat="1" ht="50.1" customHeight="1" thickBot="1" x14ac:dyDescent="0.35">
      <c r="A28" s="66" t="s">
        <v>38</v>
      </c>
      <c r="B28" s="67"/>
      <c r="C28" s="67"/>
      <c r="D28" s="14">
        <f>SUM(D12,D15,D19,D23,D27)</f>
        <v>5323372667</v>
      </c>
      <c r="E28" s="14">
        <f>SUM(E12,E15,E19,E23,E27)</f>
        <v>6148608747</v>
      </c>
      <c r="F28" s="14">
        <f>SUM(F12,F15,F19,F23,F27)</f>
        <v>825236080</v>
      </c>
      <c r="G28" s="26"/>
    </row>
  </sheetData>
  <autoFilter ref="A6:G28" xr:uid="{00000000-0009-0000-0000-000000000000}"/>
  <mergeCells count="23">
    <mergeCell ref="A16:A19"/>
    <mergeCell ref="B19:C19"/>
    <mergeCell ref="B13:B14"/>
    <mergeCell ref="B16:B18"/>
    <mergeCell ref="A28:C28"/>
    <mergeCell ref="A20:A23"/>
    <mergeCell ref="B23:C23"/>
    <mergeCell ref="A24:A27"/>
    <mergeCell ref="B27:C27"/>
    <mergeCell ref="B20:B22"/>
    <mergeCell ref="B24:B26"/>
    <mergeCell ref="A7:A12"/>
    <mergeCell ref="B12:C12"/>
    <mergeCell ref="B7:B11"/>
    <mergeCell ref="A13:A15"/>
    <mergeCell ref="B15:C15"/>
    <mergeCell ref="A2:G2"/>
    <mergeCell ref="A5:C5"/>
    <mergeCell ref="D5:D6"/>
    <mergeCell ref="E5:E6"/>
    <mergeCell ref="G5:G6"/>
    <mergeCell ref="A4:B4"/>
    <mergeCell ref="F5:F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abSelected="1" zoomScale="85" zoomScaleNormal="85" zoomScaleSheetLayoutView="85" workbookViewId="0">
      <selection activeCell="D40" sqref="D40:F4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9" width="9" style="1"/>
    <col min="10" max="10" width="11.625" style="1" bestFit="1" customWidth="1"/>
    <col min="11" max="16384" width="9" style="1"/>
  </cols>
  <sheetData>
    <row r="1" spans="1:7" ht="20.100000000000001" customHeight="1" x14ac:dyDescent="0.3"/>
    <row r="2" spans="1:7" ht="50.1" customHeight="1" x14ac:dyDescent="0.3">
      <c r="A2" s="51">
        <f>세입명세서!A2</f>
        <v>2026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45</v>
      </c>
      <c r="B4" s="58"/>
      <c r="C4" s="15"/>
      <c r="D4" s="15"/>
      <c r="E4" s="17"/>
      <c r="F4" s="15"/>
      <c r="G4" s="5" t="s">
        <v>73</v>
      </c>
    </row>
    <row r="5" spans="1:7" s="4" customFormat="1" ht="39.950000000000003" customHeight="1" x14ac:dyDescent="0.3">
      <c r="A5" s="52" t="s">
        <v>0</v>
      </c>
      <c r="B5" s="53"/>
      <c r="C5" s="53"/>
      <c r="D5" s="54" t="s">
        <v>65</v>
      </c>
      <c r="E5" s="54" t="s">
        <v>63</v>
      </c>
      <c r="F5" s="53" t="s">
        <v>62</v>
      </c>
      <c r="G5" s="56" t="s">
        <v>64</v>
      </c>
    </row>
    <row r="6" spans="1:7" s="4" customFormat="1" ht="39.950000000000003" customHeight="1" thickBot="1" x14ac:dyDescent="0.35">
      <c r="A6" s="12" t="s">
        <v>2</v>
      </c>
      <c r="B6" s="35" t="s">
        <v>3</v>
      </c>
      <c r="C6" s="35" t="s">
        <v>4</v>
      </c>
      <c r="D6" s="55"/>
      <c r="E6" s="55"/>
      <c r="F6" s="55"/>
      <c r="G6" s="57"/>
    </row>
    <row r="7" spans="1:7" s="4" customFormat="1" ht="29.1" customHeight="1" thickTop="1" x14ac:dyDescent="0.3">
      <c r="A7" s="70" t="s">
        <v>14</v>
      </c>
      <c r="B7" s="71" t="s">
        <v>15</v>
      </c>
      <c r="C7" s="45" t="s">
        <v>16</v>
      </c>
      <c r="D7" s="46">
        <v>1221508800</v>
      </c>
      <c r="E7" s="46">
        <v>1294830000</v>
      </c>
      <c r="F7" s="46">
        <f>E7-D7</f>
        <v>73321200</v>
      </c>
      <c r="G7" s="47" t="s">
        <v>81</v>
      </c>
    </row>
    <row r="8" spans="1:7" s="4" customFormat="1" ht="29.1" customHeight="1" x14ac:dyDescent="0.3">
      <c r="A8" s="60"/>
      <c r="B8" s="63"/>
      <c r="C8" s="38" t="s">
        <v>17</v>
      </c>
      <c r="D8" s="8">
        <v>280289990</v>
      </c>
      <c r="E8" s="8">
        <v>325489200</v>
      </c>
      <c r="F8" s="8">
        <f t="shared" ref="F8:F21" si="0">E8-D8</f>
        <v>45199210</v>
      </c>
      <c r="G8" s="37" t="s">
        <v>67</v>
      </c>
    </row>
    <row r="9" spans="1:7" s="4" customFormat="1" ht="29.1" customHeight="1" x14ac:dyDescent="0.3">
      <c r="A9" s="60"/>
      <c r="B9" s="63"/>
      <c r="C9" s="44" t="s">
        <v>60</v>
      </c>
      <c r="D9" s="8">
        <v>116224100</v>
      </c>
      <c r="E9" s="8">
        <v>118985350</v>
      </c>
      <c r="F9" s="8">
        <f t="shared" si="0"/>
        <v>2761250</v>
      </c>
      <c r="G9" s="37" t="s">
        <v>81</v>
      </c>
    </row>
    <row r="10" spans="1:7" s="4" customFormat="1" ht="29.1" customHeight="1" x14ac:dyDescent="0.3">
      <c r="A10" s="60"/>
      <c r="B10" s="63"/>
      <c r="C10" s="38" t="s">
        <v>18</v>
      </c>
      <c r="D10" s="8">
        <v>136656400</v>
      </c>
      <c r="E10" s="8">
        <v>150317450</v>
      </c>
      <c r="F10" s="8">
        <f t="shared" si="0"/>
        <v>13661050</v>
      </c>
      <c r="G10" s="37" t="s">
        <v>81</v>
      </c>
    </row>
    <row r="11" spans="1:7" s="4" customFormat="1" ht="29.1" customHeight="1" x14ac:dyDescent="0.3">
      <c r="A11" s="60"/>
      <c r="B11" s="63"/>
      <c r="C11" s="38" t="s">
        <v>19</v>
      </c>
      <c r="D11" s="8">
        <v>8492800</v>
      </c>
      <c r="E11" s="8">
        <v>6000000</v>
      </c>
      <c r="F11" s="8">
        <f t="shared" si="0"/>
        <v>-2492800</v>
      </c>
      <c r="G11" s="27" t="s">
        <v>66</v>
      </c>
    </row>
    <row r="12" spans="1:7" s="4" customFormat="1" ht="29.1" customHeight="1" x14ac:dyDescent="0.3">
      <c r="A12" s="60"/>
      <c r="B12" s="63"/>
      <c r="C12" s="18" t="s">
        <v>56</v>
      </c>
      <c r="D12" s="10">
        <f t="shared" ref="D12:E12" si="1">SUM(D7:D11)</f>
        <v>1763172090</v>
      </c>
      <c r="E12" s="10">
        <f t="shared" si="1"/>
        <v>1895622000</v>
      </c>
      <c r="F12" s="10">
        <f>SUM(F7:F11)</f>
        <v>132449910</v>
      </c>
      <c r="G12" s="11"/>
    </row>
    <row r="13" spans="1:7" s="4" customFormat="1" ht="29.1" customHeight="1" x14ac:dyDescent="0.3">
      <c r="A13" s="60"/>
      <c r="B13" s="65" t="s">
        <v>52</v>
      </c>
      <c r="C13" s="38" t="s">
        <v>20</v>
      </c>
      <c r="D13" s="8">
        <v>5729347</v>
      </c>
      <c r="E13" s="8">
        <v>5400000</v>
      </c>
      <c r="F13" s="8">
        <f t="shared" si="0"/>
        <v>-329347</v>
      </c>
      <c r="G13" s="28" t="s">
        <v>79</v>
      </c>
    </row>
    <row r="14" spans="1:7" s="4" customFormat="1" ht="29.1" customHeight="1" x14ac:dyDescent="0.3">
      <c r="A14" s="60"/>
      <c r="B14" s="63"/>
      <c r="C14" s="38" t="s">
        <v>21</v>
      </c>
      <c r="D14" s="8">
        <v>2569970</v>
      </c>
      <c r="E14" s="8">
        <v>2700000</v>
      </c>
      <c r="F14" s="8">
        <f t="shared" si="0"/>
        <v>130030</v>
      </c>
      <c r="G14" s="37" t="s">
        <v>80</v>
      </c>
    </row>
    <row r="15" spans="1:7" s="4" customFormat="1" ht="29.1" customHeight="1" x14ac:dyDescent="0.3">
      <c r="A15" s="60"/>
      <c r="B15" s="63"/>
      <c r="C15" s="18" t="s">
        <v>57</v>
      </c>
      <c r="D15" s="10">
        <f t="shared" ref="D15:E15" si="2">SUM(D13:D14)</f>
        <v>8299317</v>
      </c>
      <c r="E15" s="10">
        <f t="shared" si="2"/>
        <v>8100000</v>
      </c>
      <c r="F15" s="10">
        <f>SUM(F13:F14)</f>
        <v>-199317</v>
      </c>
      <c r="G15" s="11"/>
    </row>
    <row r="16" spans="1:7" s="4" customFormat="1" ht="29.1" customHeight="1" x14ac:dyDescent="0.3">
      <c r="A16" s="60"/>
      <c r="B16" s="63" t="s">
        <v>22</v>
      </c>
      <c r="C16" s="38" t="s">
        <v>23</v>
      </c>
      <c r="D16" s="8">
        <v>18991140</v>
      </c>
      <c r="E16" s="8">
        <v>22450000</v>
      </c>
      <c r="F16" s="8">
        <f t="shared" si="0"/>
        <v>3458860</v>
      </c>
      <c r="G16" s="37" t="s">
        <v>77</v>
      </c>
    </row>
    <row r="17" spans="1:7" s="4" customFormat="1" ht="29.1" customHeight="1" x14ac:dyDescent="0.3">
      <c r="A17" s="60"/>
      <c r="B17" s="63"/>
      <c r="C17" s="38" t="s">
        <v>24</v>
      </c>
      <c r="D17" s="8">
        <v>34660110</v>
      </c>
      <c r="E17" s="8">
        <v>34362000</v>
      </c>
      <c r="F17" s="8">
        <f t="shared" si="0"/>
        <v>-298110</v>
      </c>
      <c r="G17" s="37" t="s">
        <v>78</v>
      </c>
    </row>
    <row r="18" spans="1:7" s="4" customFormat="1" ht="29.1" customHeight="1" x14ac:dyDescent="0.3">
      <c r="A18" s="60"/>
      <c r="B18" s="63"/>
      <c r="C18" s="38" t="s">
        <v>25</v>
      </c>
      <c r="D18" s="8">
        <v>29797620</v>
      </c>
      <c r="E18" s="8">
        <v>72030000</v>
      </c>
      <c r="F18" s="8">
        <f t="shared" si="0"/>
        <v>42232380</v>
      </c>
      <c r="G18" s="37" t="s">
        <v>78</v>
      </c>
    </row>
    <row r="19" spans="1:7" s="4" customFormat="1" ht="29.1" customHeight="1" x14ac:dyDescent="0.3">
      <c r="A19" s="60"/>
      <c r="B19" s="63"/>
      <c r="C19" s="38" t="s">
        <v>26</v>
      </c>
      <c r="D19" s="8">
        <v>6782150</v>
      </c>
      <c r="E19" s="8">
        <v>5710000</v>
      </c>
      <c r="F19" s="8">
        <f t="shared" si="0"/>
        <v>-1072150</v>
      </c>
      <c r="G19" s="37" t="s">
        <v>77</v>
      </c>
    </row>
    <row r="20" spans="1:7" s="4" customFormat="1" ht="29.1" customHeight="1" x14ac:dyDescent="0.3">
      <c r="A20" s="60"/>
      <c r="B20" s="63"/>
      <c r="C20" s="38" t="s">
        <v>27</v>
      </c>
      <c r="D20" s="8">
        <v>1875100</v>
      </c>
      <c r="E20" s="8">
        <v>2000000</v>
      </c>
      <c r="F20" s="8">
        <f t="shared" si="0"/>
        <v>124900</v>
      </c>
      <c r="G20" s="37" t="s">
        <v>68</v>
      </c>
    </row>
    <row r="21" spans="1:7" s="4" customFormat="1" ht="29.1" customHeight="1" x14ac:dyDescent="0.3">
      <c r="A21" s="60"/>
      <c r="B21" s="63"/>
      <c r="C21" s="38" t="s">
        <v>28</v>
      </c>
      <c r="D21" s="8">
        <v>20231420</v>
      </c>
      <c r="E21" s="8">
        <v>10980000</v>
      </c>
      <c r="F21" s="8">
        <f t="shared" si="0"/>
        <v>-9251420</v>
      </c>
      <c r="G21" s="37" t="s">
        <v>77</v>
      </c>
    </row>
    <row r="22" spans="1:7" s="4" customFormat="1" ht="29.1" customHeight="1" x14ac:dyDescent="0.3">
      <c r="A22" s="60"/>
      <c r="B22" s="63"/>
      <c r="C22" s="18" t="s">
        <v>58</v>
      </c>
      <c r="D22" s="10">
        <f>SUM(D16:D21)</f>
        <v>112337540</v>
      </c>
      <c r="E22" s="10">
        <f>SUM(E16:E21)</f>
        <v>147532000</v>
      </c>
      <c r="F22" s="10">
        <f>SUM(F16:F21)</f>
        <v>35194460</v>
      </c>
      <c r="G22" s="11"/>
    </row>
    <row r="23" spans="1:7" s="4" customFormat="1" ht="29.1" customHeight="1" x14ac:dyDescent="0.3">
      <c r="A23" s="60"/>
      <c r="B23" s="61" t="s">
        <v>36</v>
      </c>
      <c r="C23" s="61"/>
      <c r="D23" s="7">
        <f t="shared" ref="D23:E23" si="3">SUM(D22,D15,D12)</f>
        <v>1883808947</v>
      </c>
      <c r="E23" s="7">
        <f t="shared" si="3"/>
        <v>2051254000</v>
      </c>
      <c r="F23" s="36">
        <f>SUM(F22,F15,F12)</f>
        <v>167445053</v>
      </c>
      <c r="G23" s="11"/>
    </row>
    <row r="24" spans="1:7" s="4" customFormat="1" ht="29.1" customHeight="1" x14ac:dyDescent="0.3">
      <c r="A24" s="72" t="s">
        <v>53</v>
      </c>
      <c r="B24" s="69" t="s">
        <v>29</v>
      </c>
      <c r="C24" s="38" t="s">
        <v>30</v>
      </c>
      <c r="D24" s="8">
        <v>0</v>
      </c>
      <c r="E24" s="8">
        <v>0</v>
      </c>
      <c r="F24" s="8">
        <f t="shared" ref="F24:F26" si="4">E24-D24</f>
        <v>0</v>
      </c>
      <c r="G24" s="34"/>
    </row>
    <row r="25" spans="1:7" s="4" customFormat="1" ht="29.1" customHeight="1" x14ac:dyDescent="0.3">
      <c r="A25" s="68"/>
      <c r="B25" s="69"/>
      <c r="C25" s="38" t="s">
        <v>31</v>
      </c>
      <c r="D25" s="8">
        <v>700000</v>
      </c>
      <c r="E25" s="8">
        <v>1500000</v>
      </c>
      <c r="F25" s="8">
        <f t="shared" si="4"/>
        <v>800000</v>
      </c>
      <c r="G25" s="37" t="s">
        <v>72</v>
      </c>
    </row>
    <row r="26" spans="1:7" s="4" customFormat="1" ht="29.1" customHeight="1" x14ac:dyDescent="0.3">
      <c r="A26" s="68"/>
      <c r="B26" s="69"/>
      <c r="C26" s="38" t="s">
        <v>32</v>
      </c>
      <c r="D26" s="8">
        <v>3000000</v>
      </c>
      <c r="E26" s="8">
        <v>0</v>
      </c>
      <c r="F26" s="8">
        <f t="shared" si="4"/>
        <v>-3000000</v>
      </c>
      <c r="G26" s="9"/>
    </row>
    <row r="27" spans="1:7" s="4" customFormat="1" ht="29.1" customHeight="1" x14ac:dyDescent="0.3">
      <c r="A27" s="68"/>
      <c r="B27" s="69"/>
      <c r="C27" s="18" t="s">
        <v>58</v>
      </c>
      <c r="D27" s="10">
        <f>SUM(D24:D26)</f>
        <v>3700000</v>
      </c>
      <c r="E27" s="10">
        <f>SUM(E24:E26)</f>
        <v>1500000</v>
      </c>
      <c r="F27" s="10">
        <f>SUM(F24:F26)</f>
        <v>-2200000</v>
      </c>
      <c r="G27" s="11"/>
    </row>
    <row r="28" spans="1:7" s="4" customFormat="1" ht="29.1" customHeight="1" x14ac:dyDescent="0.3">
      <c r="A28" s="68"/>
      <c r="B28" s="61" t="s">
        <v>36</v>
      </c>
      <c r="C28" s="61"/>
      <c r="D28" s="7">
        <f>SUM(D27)</f>
        <v>3700000</v>
      </c>
      <c r="E28" s="7">
        <f>SUM(E27)</f>
        <v>1500000</v>
      </c>
      <c r="F28" s="7">
        <f>SUM(F27)</f>
        <v>-2200000</v>
      </c>
      <c r="G28" s="11"/>
    </row>
    <row r="29" spans="1:7" s="4" customFormat="1" ht="29.1" customHeight="1" x14ac:dyDescent="0.3">
      <c r="A29" s="68" t="s">
        <v>33</v>
      </c>
      <c r="B29" s="69" t="s">
        <v>34</v>
      </c>
      <c r="C29" s="39" t="s">
        <v>46</v>
      </c>
      <c r="D29" s="8">
        <v>3397412000</v>
      </c>
      <c r="E29" s="8">
        <v>4062750000</v>
      </c>
      <c r="F29" s="8">
        <f t="shared" ref="F29:F31" si="5">E29-D29</f>
        <v>665338000</v>
      </c>
      <c r="G29" s="37" t="s">
        <v>76</v>
      </c>
    </row>
    <row r="30" spans="1:7" s="4" customFormat="1" ht="29.1" customHeight="1" x14ac:dyDescent="0.3">
      <c r="A30" s="68"/>
      <c r="B30" s="69"/>
      <c r="C30" s="39" t="s">
        <v>61</v>
      </c>
      <c r="D30" s="8">
        <v>13563053</v>
      </c>
      <c r="E30" s="8">
        <v>13000000</v>
      </c>
      <c r="F30" s="8">
        <f t="shared" si="5"/>
        <v>-563053</v>
      </c>
      <c r="G30" s="27" t="s">
        <v>66</v>
      </c>
    </row>
    <row r="31" spans="1:7" s="4" customFormat="1" ht="29.1" customHeight="1" x14ac:dyDescent="0.3">
      <c r="A31" s="68"/>
      <c r="B31" s="69"/>
      <c r="C31" s="39" t="s">
        <v>47</v>
      </c>
      <c r="D31" s="33">
        <f>24820717+950</f>
        <v>24821667</v>
      </c>
      <c r="E31" s="33">
        <v>20037747</v>
      </c>
      <c r="F31" s="8">
        <f t="shared" si="5"/>
        <v>-4783920</v>
      </c>
      <c r="G31" s="29" t="s">
        <v>69</v>
      </c>
    </row>
    <row r="32" spans="1:7" s="4" customFormat="1" ht="29.1" customHeight="1" x14ac:dyDescent="0.3">
      <c r="A32" s="68"/>
      <c r="B32" s="69"/>
      <c r="C32" s="18" t="s">
        <v>58</v>
      </c>
      <c r="D32" s="10">
        <f>SUM(D29:D31)</f>
        <v>3435796720</v>
      </c>
      <c r="E32" s="10">
        <f>SUM(E29:E31)</f>
        <v>4095787747</v>
      </c>
      <c r="F32" s="10">
        <f>SUM(F29:F31)</f>
        <v>659991027</v>
      </c>
      <c r="G32" s="31"/>
    </row>
    <row r="33" spans="1:7" s="4" customFormat="1" ht="29.1" customHeight="1" x14ac:dyDescent="0.3">
      <c r="A33" s="68"/>
      <c r="B33" s="73" t="s">
        <v>36</v>
      </c>
      <c r="C33" s="73"/>
      <c r="D33" s="7">
        <f>SUM(D32)</f>
        <v>3435796720</v>
      </c>
      <c r="E33" s="7">
        <f>SUM(E32)</f>
        <v>4095787747</v>
      </c>
      <c r="F33" s="7">
        <f>SUM(F32)</f>
        <v>659991027</v>
      </c>
      <c r="G33" s="31"/>
    </row>
    <row r="34" spans="1:7" s="4" customFormat="1" ht="29.1" customHeight="1" x14ac:dyDescent="0.3">
      <c r="A34" s="72" t="s">
        <v>54</v>
      </c>
      <c r="B34" s="74" t="s">
        <v>39</v>
      </c>
      <c r="C34" s="39" t="s">
        <v>59</v>
      </c>
      <c r="D34" s="8">
        <v>0</v>
      </c>
      <c r="E34" s="8">
        <v>0</v>
      </c>
      <c r="F34" s="8">
        <f t="shared" ref="F34:F35" si="6">E34-D34</f>
        <v>0</v>
      </c>
      <c r="G34" s="9"/>
    </row>
    <row r="35" spans="1:7" s="4" customFormat="1" ht="29.1" customHeight="1" x14ac:dyDescent="0.3">
      <c r="A35" s="68"/>
      <c r="B35" s="74"/>
      <c r="C35" s="39" t="s">
        <v>35</v>
      </c>
      <c r="D35" s="33">
        <v>67000</v>
      </c>
      <c r="E35" s="33">
        <v>67000</v>
      </c>
      <c r="F35" s="8">
        <f t="shared" si="6"/>
        <v>0</v>
      </c>
      <c r="G35" s="30"/>
    </row>
    <row r="36" spans="1:7" s="4" customFormat="1" ht="29.1" customHeight="1" x14ac:dyDescent="0.3">
      <c r="A36" s="68"/>
      <c r="B36" s="74"/>
      <c r="C36" s="18" t="s">
        <v>58</v>
      </c>
      <c r="D36" s="10">
        <f>SUM(D34:D35)</f>
        <v>67000</v>
      </c>
      <c r="E36" s="10">
        <f>SUM(E34:E35)</f>
        <v>67000</v>
      </c>
      <c r="F36" s="10">
        <f>SUM(F34:F35)</f>
        <v>0</v>
      </c>
      <c r="G36" s="11"/>
    </row>
    <row r="37" spans="1:7" s="4" customFormat="1" ht="29.1" customHeight="1" x14ac:dyDescent="0.3">
      <c r="A37" s="68"/>
      <c r="B37" s="61" t="s">
        <v>36</v>
      </c>
      <c r="C37" s="61"/>
      <c r="D37" s="7">
        <f>SUM(D36)</f>
        <v>67000</v>
      </c>
      <c r="E37" s="7">
        <f>SUM(E36)</f>
        <v>67000</v>
      </c>
      <c r="F37" s="7">
        <f>SUM(F36)</f>
        <v>0</v>
      </c>
      <c r="G37" s="11"/>
    </row>
    <row r="38" spans="1:7" s="13" customFormat="1" ht="39.950000000000003" customHeight="1" thickBot="1" x14ac:dyDescent="0.35">
      <c r="A38" s="66" t="s">
        <v>38</v>
      </c>
      <c r="B38" s="67"/>
      <c r="C38" s="67"/>
      <c r="D38" s="14">
        <f>SUM(D37,D33,D28,D23)</f>
        <v>5323372667</v>
      </c>
      <c r="E38" s="14">
        <f>SUM(E37,E33,E28,E23)</f>
        <v>6148608747</v>
      </c>
      <c r="F38" s="14">
        <f>SUM(F37,F33,F28,F23)</f>
        <v>825236080</v>
      </c>
      <c r="G38" s="26"/>
    </row>
    <row r="40" spans="1:7" ht="30" customHeight="1" x14ac:dyDescent="0.3"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 xr:uid="{00000000-0009-0000-0000-000001000000}"/>
  <mergeCells count="22"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  <mergeCell ref="A29:A33"/>
    <mergeCell ref="E5:E6"/>
    <mergeCell ref="F5:F6"/>
    <mergeCell ref="B24:B27"/>
    <mergeCell ref="B28:C28"/>
    <mergeCell ref="B29:B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2024-12-19T04:34:06Z</cp:lastPrinted>
  <dcterms:created xsi:type="dcterms:W3CDTF">2017-12-28T02:48:06Z</dcterms:created>
  <dcterms:modified xsi:type="dcterms:W3CDTF">2025-12-21T07:46:06Z</dcterms:modified>
</cp:coreProperties>
</file>